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ELessons\A Tale of Friction\FinalLesson-Activity\"/>
    </mc:Choice>
  </mc:AlternateContent>
  <bookViews>
    <workbookView xWindow="0" yWindow="0" windowWidth="13935" windowHeight="10380"/>
  </bookViews>
  <sheets>
    <sheet name="Path" sheetId="1" r:id="rId1"/>
    <sheet name="Frict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1" l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5" i="1"/>
  <c r="C6" i="2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5" i="2"/>
  <c r="A37" i="2" l="1"/>
  <c r="B37" i="2"/>
  <c r="A38" i="2"/>
  <c r="D37" i="2" s="1"/>
  <c r="B38" i="2"/>
  <c r="E37" i="2" s="1"/>
  <c r="A39" i="2"/>
  <c r="D38" i="2" s="1"/>
  <c r="B39" i="2"/>
  <c r="A40" i="2"/>
  <c r="D39" i="2" s="1"/>
  <c r="B40" i="2"/>
  <c r="E39" i="2" s="1"/>
  <c r="A41" i="2"/>
  <c r="D40" i="2" s="1"/>
  <c r="B41" i="2"/>
  <c r="A42" i="2"/>
  <c r="D41" i="2" s="1"/>
  <c r="B42" i="2"/>
  <c r="E41" i="2" s="1"/>
  <c r="A43" i="2"/>
  <c r="D42" i="2" s="1"/>
  <c r="B43" i="2"/>
  <c r="A44" i="2"/>
  <c r="B44" i="2"/>
  <c r="E43" i="2" s="1"/>
  <c r="E40" i="2" l="1"/>
  <c r="E38" i="2"/>
  <c r="D43" i="2"/>
  <c r="E42" i="2"/>
  <c r="A29" i="2"/>
  <c r="B29" i="2"/>
  <c r="A30" i="2"/>
  <c r="D29" i="2" s="1"/>
  <c r="B30" i="2"/>
  <c r="A31" i="2"/>
  <c r="E30" i="2" s="1"/>
  <c r="B31" i="2"/>
  <c r="A32" i="2"/>
  <c r="D31" i="2" s="1"/>
  <c r="B32" i="2"/>
  <c r="A33" i="2"/>
  <c r="E32" i="2" s="1"/>
  <c r="B33" i="2"/>
  <c r="A34" i="2"/>
  <c r="D33" i="2" s="1"/>
  <c r="B34" i="2"/>
  <c r="A35" i="2"/>
  <c r="E34" i="2" s="1"/>
  <c r="B35" i="2"/>
  <c r="A36" i="2"/>
  <c r="D35" i="2" s="1"/>
  <c r="B36" i="2"/>
  <c r="E36" i="2" l="1"/>
  <c r="D36" i="2"/>
  <c r="D34" i="2"/>
  <c r="D32" i="2"/>
  <c r="D30" i="2"/>
  <c r="E35" i="2"/>
  <c r="E33" i="2"/>
  <c r="E31" i="2"/>
  <c r="E29" i="2"/>
  <c r="I3" i="2"/>
  <c r="C3" i="2"/>
  <c r="F38" i="2" l="1"/>
  <c r="F40" i="2"/>
  <c r="F39" i="2"/>
  <c r="F37" i="2"/>
  <c r="F43" i="2"/>
  <c r="F42" i="2"/>
  <c r="F41" i="2"/>
  <c r="F36" i="2"/>
  <c r="F29" i="2"/>
  <c r="F30" i="2"/>
  <c r="F31" i="2"/>
  <c r="F32" i="2"/>
  <c r="F33" i="2"/>
  <c r="F34" i="2"/>
  <c r="F35" i="2"/>
  <c r="A4" i="2"/>
  <c r="B4" i="2"/>
  <c r="A5" i="2"/>
  <c r="D4" i="2" s="1"/>
  <c r="B5" i="2"/>
  <c r="A6" i="2"/>
  <c r="D5" i="2" s="1"/>
  <c r="B6" i="2"/>
  <c r="A7" i="2"/>
  <c r="D6" i="2" s="1"/>
  <c r="B7" i="2"/>
  <c r="A8" i="2"/>
  <c r="D7" i="2" s="1"/>
  <c r="B8" i="2"/>
  <c r="A9" i="2"/>
  <c r="D8" i="2" s="1"/>
  <c r="B9" i="2"/>
  <c r="A10" i="2"/>
  <c r="D9" i="2" s="1"/>
  <c r="B10" i="2"/>
  <c r="A11" i="2"/>
  <c r="D10" i="2" s="1"/>
  <c r="B11" i="2"/>
  <c r="A12" i="2"/>
  <c r="D11" i="2" s="1"/>
  <c r="B12" i="2"/>
  <c r="A13" i="2"/>
  <c r="B13" i="2"/>
  <c r="A14" i="2"/>
  <c r="D13" i="2" s="1"/>
  <c r="B14" i="2"/>
  <c r="A15" i="2"/>
  <c r="D14" i="2" s="1"/>
  <c r="B15" i="2"/>
  <c r="A16" i="2"/>
  <c r="D15" i="2" s="1"/>
  <c r="B16" i="2"/>
  <c r="A17" i="2"/>
  <c r="D16" i="2" s="1"/>
  <c r="B17" i="2"/>
  <c r="A18" i="2"/>
  <c r="D17" i="2" s="1"/>
  <c r="B18" i="2"/>
  <c r="A19" i="2"/>
  <c r="D18" i="2" s="1"/>
  <c r="B19" i="2"/>
  <c r="A20" i="2"/>
  <c r="D19" i="2" s="1"/>
  <c r="B20" i="2"/>
  <c r="A21" i="2"/>
  <c r="D20" i="2" s="1"/>
  <c r="B21" i="2"/>
  <c r="A22" i="2"/>
  <c r="D21" i="2" s="1"/>
  <c r="B22" i="2"/>
  <c r="A23" i="2"/>
  <c r="D22" i="2" s="1"/>
  <c r="B23" i="2"/>
  <c r="A24" i="2"/>
  <c r="D23" i="2" s="1"/>
  <c r="B24" i="2"/>
  <c r="A25" i="2"/>
  <c r="D24" i="2" s="1"/>
  <c r="B25" i="2"/>
  <c r="A26" i="2"/>
  <c r="D25" i="2" s="1"/>
  <c r="B26" i="2"/>
  <c r="A27" i="2"/>
  <c r="D26" i="2" s="1"/>
  <c r="B27" i="2"/>
  <c r="A28" i="2"/>
  <c r="B28" i="2"/>
  <c r="B3" i="2"/>
  <c r="A3" i="2"/>
  <c r="D12" i="2" l="1"/>
  <c r="D28" i="2"/>
  <c r="D27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E21" i="2"/>
  <c r="F21" i="2"/>
  <c r="E20" i="2"/>
  <c r="F20" i="2"/>
  <c r="E19" i="2"/>
  <c r="F19" i="2"/>
  <c r="E18" i="2"/>
  <c r="F18" i="2"/>
  <c r="E17" i="2"/>
  <c r="F17" i="2"/>
  <c r="E16" i="2"/>
  <c r="F16" i="2"/>
  <c r="E15" i="2"/>
  <c r="F15" i="2"/>
  <c r="E14" i="2"/>
  <c r="F14" i="2"/>
  <c r="E13" i="2"/>
  <c r="F13" i="2"/>
  <c r="E12" i="2"/>
  <c r="F12" i="2"/>
  <c r="E11" i="2"/>
  <c r="F11" i="2"/>
  <c r="E10" i="2"/>
  <c r="F10" i="2"/>
  <c r="E9" i="2"/>
  <c r="F9" i="2"/>
  <c r="E8" i="2"/>
  <c r="F8" i="2"/>
  <c r="E7" i="2"/>
  <c r="F7" i="2"/>
  <c r="E6" i="2"/>
  <c r="F6" i="2"/>
  <c r="E5" i="2"/>
  <c r="F5" i="2"/>
  <c r="E4" i="2"/>
  <c r="F4" i="2"/>
</calcChain>
</file>

<file path=xl/sharedStrings.xml><?xml version="1.0" encoding="utf-8"?>
<sst xmlns="http://schemas.openxmlformats.org/spreadsheetml/2006/main" count="20" uniqueCount="20">
  <si>
    <t>Type the coordinates of the points on your rollercoaster path on the corresponding columns</t>
  </si>
  <si>
    <t>y    [in]</t>
  </si>
  <si>
    <t>x    [in]</t>
  </si>
  <si>
    <t>Rollers coaster initial velocity =  0 always</t>
  </si>
  <si>
    <t>Type coordinates
here</t>
  </si>
  <si>
    <t>v(x)  [in/s]</t>
  </si>
  <si>
    <t>Friction Coef</t>
  </si>
  <si>
    <t>Friction Force</t>
  </si>
  <si>
    <t>Marble mass=</t>
  </si>
  <si>
    <t>grams</t>
  </si>
  <si>
    <t>marble mass=</t>
  </si>
  <si>
    <t>Kg</t>
  </si>
  <si>
    <t>g=</t>
  </si>
  <si>
    <t>m/sec</t>
  </si>
  <si>
    <t>xm [in]</t>
  </si>
  <si>
    <t>Do not modify anything in this page</t>
  </si>
  <si>
    <t>Do not</t>
  </si>
  <si>
    <t>modify</t>
  </si>
  <si>
    <t>anything below</t>
  </si>
  <si>
    <t>Formulas and Calculations for 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</si>
</sst>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Arial Black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5" borderId="0" xfId="0" applyFont="1" applyFill="1"/>
    <xf numFmtId="0" fontId="2" fillId="5" borderId="0" xfId="0" applyFont="1" applyFill="1" applyAlignment="1">
      <alignment horizontal="right"/>
    </xf>
    <xf numFmtId="0" fontId="0" fillId="5" borderId="0" xfId="0" applyFill="1"/>
    <xf numFmtId="0" fontId="0" fillId="0" borderId="0" xfId="0" applyAlignment="1">
      <alignment horizontal="right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1" fillId="2" borderId="1" xfId="0" applyFont="1" applyFill="1" applyBorder="1"/>
    <xf numFmtId="0" fontId="4" fillId="6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/>
    </xf>
    <xf numFmtId="0" fontId="1" fillId="3" borderId="1" xfId="0" applyFont="1" applyFill="1" applyBorder="1"/>
    <xf numFmtId="0" fontId="3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7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Rollercoaster</a:t>
            </a:r>
            <a:r>
              <a:rPr lang="en-US" baseline="0"/>
              <a:t> Path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58555617787562E-2"/>
          <c:y val="0.1519047619047619"/>
          <c:w val="0.94047938036523815"/>
          <c:h val="0.739011828066946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Path!$B$4</c:f>
              <c:strCache>
                <c:ptCount val="1"/>
                <c:pt idx="0">
                  <c:v>y    [in]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Path!$A$5:$A$29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10</c:v>
                </c:pt>
                <c:pt idx="7">
                  <c:v>13</c:v>
                </c:pt>
                <c:pt idx="8">
                  <c:v>16</c:v>
                </c:pt>
                <c:pt idx="9">
                  <c:v>17.5</c:v>
                </c:pt>
                <c:pt idx="10">
                  <c:v>19.5</c:v>
                </c:pt>
                <c:pt idx="11">
                  <c:v>22</c:v>
                </c:pt>
                <c:pt idx="12">
                  <c:v>24.5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35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40.5</c:v>
                </c:pt>
                <c:pt idx="22">
                  <c:v>42.5</c:v>
                </c:pt>
                <c:pt idx="23">
                  <c:v>44</c:v>
                </c:pt>
                <c:pt idx="24">
                  <c:v>46</c:v>
                </c:pt>
              </c:numCache>
            </c:numRef>
          </c:xVal>
          <c:yVal>
            <c:numRef>
              <c:f>Path!$B$5:$B$29</c:f>
              <c:numCache>
                <c:formatCode>General</c:formatCode>
                <c:ptCount val="25"/>
                <c:pt idx="0">
                  <c:v>14.5</c:v>
                </c:pt>
                <c:pt idx="1">
                  <c:v>11.5</c:v>
                </c:pt>
                <c:pt idx="2">
                  <c:v>10</c:v>
                </c:pt>
                <c:pt idx="3">
                  <c:v>7.5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8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1.5</c:v>
                </c:pt>
                <c:pt idx="21">
                  <c:v>0</c:v>
                </c:pt>
                <c:pt idx="22">
                  <c:v>0.5</c:v>
                </c:pt>
                <c:pt idx="23">
                  <c:v>1.5</c:v>
                </c:pt>
                <c:pt idx="24">
                  <c:v>2.7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631296"/>
        <c:axId val="700026832"/>
      </c:scatterChart>
      <c:valAx>
        <c:axId val="69963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26832"/>
        <c:crosses val="autoZero"/>
        <c:crossBetween val="midCat"/>
      </c:valAx>
      <c:valAx>
        <c:axId val="70002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631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 along the Rollercoaster</a:t>
            </a:r>
            <a:r>
              <a:rPr lang="en-US" baseline="0"/>
              <a:t> Path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84897461979932E-2"/>
          <c:y val="0.17171296296296298"/>
          <c:w val="0.94374592171193916"/>
          <c:h val="0.720887649460484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Path!$S$4</c:f>
              <c:strCache>
                <c:ptCount val="1"/>
                <c:pt idx="0">
                  <c:v>v(x)  [in/s]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Path!$A$5:$A$29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10</c:v>
                </c:pt>
                <c:pt idx="7">
                  <c:v>13</c:v>
                </c:pt>
                <c:pt idx="8">
                  <c:v>16</c:v>
                </c:pt>
                <c:pt idx="9">
                  <c:v>17.5</c:v>
                </c:pt>
                <c:pt idx="10">
                  <c:v>19.5</c:v>
                </c:pt>
                <c:pt idx="11">
                  <c:v>22</c:v>
                </c:pt>
                <c:pt idx="12">
                  <c:v>24.5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35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40.5</c:v>
                </c:pt>
                <c:pt idx="22">
                  <c:v>42.5</c:v>
                </c:pt>
                <c:pt idx="23">
                  <c:v>44</c:v>
                </c:pt>
                <c:pt idx="24">
                  <c:v>46</c:v>
                </c:pt>
              </c:numCache>
            </c:numRef>
          </c:xVal>
          <c:yVal>
            <c:numRef>
              <c:f>Path!$S$5:$S$29</c:f>
              <c:numCache>
                <c:formatCode>General</c:formatCode>
                <c:ptCount val="25"/>
                <c:pt idx="0">
                  <c:v>0</c:v>
                </c:pt>
                <c:pt idx="1">
                  <c:v>40.684526718221932</c:v>
                </c:pt>
                <c:pt idx="2">
                  <c:v>49.828165443136392</c:v>
                </c:pt>
                <c:pt idx="3">
                  <c:v>62.146641099901771</c:v>
                </c:pt>
                <c:pt idx="4">
                  <c:v>76.113779961318443</c:v>
                </c:pt>
                <c:pt idx="5">
                  <c:v>86.304914195460015</c:v>
                </c:pt>
                <c:pt idx="6">
                  <c:v>89.444294316151243</c:v>
                </c:pt>
                <c:pt idx="7">
                  <c:v>83.70868149208215</c:v>
                </c:pt>
                <c:pt idx="8">
                  <c:v>63.464384275186745</c:v>
                </c:pt>
                <c:pt idx="9">
                  <c:v>45.182421518613999</c:v>
                </c:pt>
                <c:pt idx="10">
                  <c:v>7.4279443416638591</c:v>
                </c:pt>
                <c:pt idx="11">
                  <c:v>7.4279443416638591</c:v>
                </c:pt>
                <c:pt idx="12">
                  <c:v>41.357043794601303</c:v>
                </c:pt>
                <c:pt idx="13">
                  <c:v>53.046132887192755</c:v>
                </c:pt>
                <c:pt idx="14">
                  <c:v>62.588971529678105</c:v>
                </c:pt>
                <c:pt idx="15">
                  <c:v>66.851499074975337</c:v>
                </c:pt>
                <c:pt idx="16">
                  <c:v>58.957480441416422</c:v>
                </c:pt>
                <c:pt idx="17">
                  <c:v>22.283833024991772</c:v>
                </c:pt>
                <c:pt idx="18">
                  <c:v>22.283833024991772</c:v>
                </c:pt>
                <c:pt idx="19">
                  <c:v>32.377658743557809</c:v>
                </c:pt>
                <c:pt idx="20">
                  <c:v>43.3119861338307</c:v>
                </c:pt>
                <c:pt idx="21">
                  <c:v>51.995610391647489</c:v>
                </c:pt>
                <c:pt idx="22">
                  <c:v>46.978444905235911</c:v>
                </c:pt>
                <c:pt idx="23">
                  <c:v>34.840147203231751</c:v>
                </c:pt>
                <c:pt idx="24">
                  <c:v>4.6978444905235897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164640"/>
        <c:axId val="697165200"/>
      </c:scatterChart>
      <c:valAx>
        <c:axId val="69716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165200"/>
        <c:crosses val="autoZero"/>
        <c:crossBetween val="midCat"/>
      </c:valAx>
      <c:valAx>
        <c:axId val="69716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164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Friction Force along  the Rollercoaster Path</a:t>
            </a:r>
            <a:r>
              <a:rPr lang="en-US" baseline="0"/>
              <a:t> [Nw]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Friction!$A$3</c:f>
              <c:strCache>
                <c:ptCount val="1"/>
                <c:pt idx="0">
                  <c:v>x    [in]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Friction!$D$4:$D$27</c:f>
              <c:numCache>
                <c:formatCode>General</c:formatCode>
                <c:ptCount val="24"/>
                <c:pt idx="0">
                  <c:v>0.25</c:v>
                </c:pt>
                <c:pt idx="1">
                  <c:v>0.75</c:v>
                </c:pt>
                <c:pt idx="2">
                  <c:v>1.5</c:v>
                </c:pt>
                <c:pt idx="3">
                  <c:v>3</c:v>
                </c:pt>
                <c:pt idx="4">
                  <c:v>5.5</c:v>
                </c:pt>
                <c:pt idx="5">
                  <c:v>8.5</c:v>
                </c:pt>
                <c:pt idx="6">
                  <c:v>11.5</c:v>
                </c:pt>
                <c:pt idx="7">
                  <c:v>14.5</c:v>
                </c:pt>
                <c:pt idx="8">
                  <c:v>16.75</c:v>
                </c:pt>
                <c:pt idx="9">
                  <c:v>18.5</c:v>
                </c:pt>
                <c:pt idx="10">
                  <c:v>20.75</c:v>
                </c:pt>
                <c:pt idx="11">
                  <c:v>23.25</c:v>
                </c:pt>
                <c:pt idx="12">
                  <c:v>25.25</c:v>
                </c:pt>
                <c:pt idx="13">
                  <c:v>27</c:v>
                </c:pt>
                <c:pt idx="14">
                  <c:v>29</c:v>
                </c:pt>
                <c:pt idx="15">
                  <c:v>31</c:v>
                </c:pt>
                <c:pt idx="16">
                  <c:v>33.5</c:v>
                </c:pt>
                <c:pt idx="17">
                  <c:v>36</c:v>
                </c:pt>
                <c:pt idx="18">
                  <c:v>37.5</c:v>
                </c:pt>
                <c:pt idx="19">
                  <c:v>38.5</c:v>
                </c:pt>
                <c:pt idx="20">
                  <c:v>39.75</c:v>
                </c:pt>
                <c:pt idx="21">
                  <c:v>41.5</c:v>
                </c:pt>
                <c:pt idx="22">
                  <c:v>43.25</c:v>
                </c:pt>
                <c:pt idx="23">
                  <c:v>45</c:v>
                </c:pt>
              </c:numCache>
            </c:numRef>
          </c:xVal>
          <c:yVal>
            <c:numRef>
              <c:f>Friction!$F$4:$F$27</c:f>
              <c:numCache>
                <c:formatCode>General</c:formatCode>
                <c:ptCount val="24"/>
                <c:pt idx="0">
                  <c:v>1.1058885020335234E-2</c:v>
                </c:pt>
                <c:pt idx="1">
                  <c:v>1.0636095033000616E-2</c:v>
                </c:pt>
                <c:pt idx="2">
                  <c:v>1.0409550100096449E-2</c:v>
                </c:pt>
                <c:pt idx="3">
                  <c:v>9.7342459705610802E-3</c:v>
                </c:pt>
                <c:pt idx="4">
                  <c:v>7.9276771696457499E-3</c:v>
                </c:pt>
                <c:pt idx="5">
                  <c:v>3.5453650110002051E-3</c:v>
                </c:pt>
                <c:pt idx="6">
                  <c:v>3.5453650110002051E-3</c:v>
                </c:pt>
                <c:pt idx="7">
                  <c:v>7.9276771696457499E-3</c:v>
                </c:pt>
                <c:pt idx="8">
                  <c:v>8.9691428571428561E-3</c:v>
                </c:pt>
                <c:pt idx="9">
                  <c:v>7.9276771696457481E-3</c:v>
                </c:pt>
                <c:pt idx="10">
                  <c:v>0</c:v>
                </c:pt>
                <c:pt idx="11">
                  <c:v>8.612858003257437E-3</c:v>
                </c:pt>
                <c:pt idx="12">
                  <c:v>8.9691428571428561E-3</c:v>
                </c:pt>
                <c:pt idx="13">
                  <c:v>7.9276771696457481E-3</c:v>
                </c:pt>
                <c:pt idx="14">
                  <c:v>5.0139032821195275E-3</c:v>
                </c:pt>
                <c:pt idx="15">
                  <c:v>5.0139032821195275E-3</c:v>
                </c:pt>
                <c:pt idx="16">
                  <c:v>7.9276771696457499E-3</c:v>
                </c:pt>
                <c:pt idx="17">
                  <c:v>0</c:v>
                </c:pt>
                <c:pt idx="18">
                  <c:v>7.9276771696457481E-3</c:v>
                </c:pt>
                <c:pt idx="19">
                  <c:v>9.3284724428048527E-3</c:v>
                </c:pt>
                <c:pt idx="20">
                  <c:v>7.9276771696457499E-3</c:v>
                </c:pt>
                <c:pt idx="21">
                  <c:v>2.7191708361216298E-3</c:v>
                </c:pt>
                <c:pt idx="22">
                  <c:v>6.2189816285365684E-3</c:v>
                </c:pt>
                <c:pt idx="23">
                  <c:v>5.7682324122788967E-3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504624"/>
        <c:axId val="698505184"/>
      </c:scatterChart>
      <c:valAx>
        <c:axId val="698504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05184"/>
        <c:crosses val="autoZero"/>
        <c:crossBetween val="midCat"/>
      </c:valAx>
      <c:valAx>
        <c:axId val="69850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04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</xdr:colOff>
      <xdr:row>2</xdr:row>
      <xdr:rowOff>19050</xdr:rowOff>
    </xdr:from>
    <xdr:to>
      <xdr:col>17</xdr:col>
      <xdr:colOff>533400</xdr:colOff>
      <xdr:row>16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</xdr:colOff>
      <xdr:row>16</xdr:row>
      <xdr:rowOff>119062</xdr:rowOff>
    </xdr:from>
    <xdr:to>
      <xdr:col>17</xdr:col>
      <xdr:colOff>542925</xdr:colOff>
      <xdr:row>31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47624</xdr:colOff>
      <xdr:row>31</xdr:row>
      <xdr:rowOff>14287</xdr:rowOff>
    </xdr:from>
    <xdr:to>
      <xdr:col>17</xdr:col>
      <xdr:colOff>533399</xdr:colOff>
      <xdr:row>45</xdr:row>
      <xdr:rowOff>90487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selection activeCell="D2" sqref="D2"/>
    </sheetView>
  </sheetViews>
  <sheetFormatPr defaultRowHeight="15" x14ac:dyDescent="0.25"/>
  <cols>
    <col min="1" max="2" width="8.140625" customWidth="1"/>
    <col min="3" max="3" width="11.28515625" customWidth="1"/>
    <col min="4" max="4" width="11.85546875" customWidth="1"/>
    <col min="18" max="18" width="8.28515625" customWidth="1"/>
  </cols>
  <sheetData>
    <row r="1" spans="1:19" x14ac:dyDescent="0.25">
      <c r="A1" t="s">
        <v>0</v>
      </c>
      <c r="S1" s="11" t="s">
        <v>16</v>
      </c>
    </row>
    <row r="2" spans="1:19" x14ac:dyDescent="0.25">
      <c r="A2" s="1" t="s">
        <v>3</v>
      </c>
      <c r="B2" s="2"/>
      <c r="C2" s="2"/>
      <c r="D2" s="2"/>
      <c r="E2" s="3"/>
      <c r="F2" s="4" t="s">
        <v>8</v>
      </c>
      <c r="G2" s="7">
        <v>4</v>
      </c>
      <c r="H2" s="5" t="s">
        <v>9</v>
      </c>
      <c r="S2" s="11" t="s">
        <v>17</v>
      </c>
    </row>
    <row r="3" spans="1:19" ht="29.25" customHeight="1" x14ac:dyDescent="0.25">
      <c r="A3" s="15" t="s">
        <v>4</v>
      </c>
      <c r="B3" s="15"/>
      <c r="S3" s="10" t="s">
        <v>18</v>
      </c>
    </row>
    <row r="4" spans="1:19" x14ac:dyDescent="0.25">
      <c r="A4" s="8" t="s">
        <v>2</v>
      </c>
      <c r="B4" s="8" t="s">
        <v>1</v>
      </c>
      <c r="S4" s="8" t="s">
        <v>5</v>
      </c>
    </row>
    <row r="5" spans="1:19" x14ac:dyDescent="0.25">
      <c r="A5" s="7">
        <v>0</v>
      </c>
      <c r="B5" s="7">
        <v>14.5</v>
      </c>
      <c r="S5" s="9">
        <f>Friction!C4</f>
        <v>0</v>
      </c>
    </row>
    <row r="6" spans="1:19" x14ac:dyDescent="0.25">
      <c r="A6" s="7">
        <v>0.5</v>
      </c>
      <c r="B6" s="7">
        <v>11.5</v>
      </c>
      <c r="S6" s="12">
        <f>Friction!C5</f>
        <v>40.684526718221932</v>
      </c>
    </row>
    <row r="7" spans="1:19" x14ac:dyDescent="0.25">
      <c r="A7" s="7">
        <v>1</v>
      </c>
      <c r="B7" s="7">
        <v>10</v>
      </c>
      <c r="S7" s="12">
        <f>Friction!C6</f>
        <v>49.828165443136392</v>
      </c>
    </row>
    <row r="8" spans="1:19" x14ac:dyDescent="0.25">
      <c r="A8" s="7">
        <v>2</v>
      </c>
      <c r="B8" s="7">
        <v>7.5</v>
      </c>
      <c r="S8" s="12">
        <f>Friction!C7</f>
        <v>62.146641099901771</v>
      </c>
    </row>
    <row r="9" spans="1:19" x14ac:dyDescent="0.25">
      <c r="A9" s="7">
        <v>4</v>
      </c>
      <c r="B9" s="7">
        <v>4</v>
      </c>
      <c r="S9" s="12">
        <f>Friction!C8</f>
        <v>76.113779961318443</v>
      </c>
    </row>
    <row r="10" spans="1:19" x14ac:dyDescent="0.25">
      <c r="A10" s="7">
        <v>7</v>
      </c>
      <c r="B10" s="7">
        <v>1</v>
      </c>
      <c r="S10" s="12">
        <f>Friction!C9</f>
        <v>86.304914195460015</v>
      </c>
    </row>
    <row r="11" spans="1:19" x14ac:dyDescent="0.25">
      <c r="A11" s="7">
        <v>10</v>
      </c>
      <c r="B11" s="7">
        <v>0</v>
      </c>
      <c r="S11" s="12">
        <f>Friction!C10</f>
        <v>89.444294316151243</v>
      </c>
    </row>
    <row r="12" spans="1:19" x14ac:dyDescent="0.25">
      <c r="A12" s="7">
        <v>13</v>
      </c>
      <c r="B12" s="7">
        <v>1</v>
      </c>
      <c r="S12" s="12">
        <f>Friction!C11</f>
        <v>83.70868149208215</v>
      </c>
    </row>
    <row r="13" spans="1:19" x14ac:dyDescent="0.25">
      <c r="A13" s="7">
        <v>16</v>
      </c>
      <c r="B13" s="7">
        <v>4</v>
      </c>
      <c r="S13" s="12">
        <f>Friction!C12</f>
        <v>63.464384275186745</v>
      </c>
    </row>
    <row r="14" spans="1:19" x14ac:dyDescent="0.25">
      <c r="A14" s="7">
        <v>17.5</v>
      </c>
      <c r="B14" s="7">
        <v>6</v>
      </c>
      <c r="S14" s="12">
        <f>Friction!C13</f>
        <v>45.182421518613999</v>
      </c>
    </row>
    <row r="15" spans="1:19" x14ac:dyDescent="0.25">
      <c r="A15" s="7">
        <v>19.5</v>
      </c>
      <c r="B15" s="7">
        <v>8</v>
      </c>
      <c r="S15" s="12">
        <f>Friction!C14</f>
        <v>7.4279443416638591</v>
      </c>
    </row>
    <row r="16" spans="1:19" x14ac:dyDescent="0.25">
      <c r="A16" s="7">
        <v>22</v>
      </c>
      <c r="B16" s="7">
        <v>8</v>
      </c>
      <c r="S16" s="12">
        <f>Friction!C15</f>
        <v>7.4279443416638591</v>
      </c>
    </row>
    <row r="17" spans="1:19" x14ac:dyDescent="0.25">
      <c r="A17" s="7">
        <v>24.5</v>
      </c>
      <c r="B17" s="7">
        <v>5</v>
      </c>
      <c r="S17" s="12">
        <f>Friction!C16</f>
        <v>41.357043794601303</v>
      </c>
    </row>
    <row r="18" spans="1:19" x14ac:dyDescent="0.25">
      <c r="A18" s="7">
        <v>26</v>
      </c>
      <c r="B18" s="7">
        <v>3</v>
      </c>
      <c r="S18" s="12">
        <f>Friction!C17</f>
        <v>53.046132887192755</v>
      </c>
    </row>
    <row r="19" spans="1:19" x14ac:dyDescent="0.25">
      <c r="A19" s="7">
        <v>28</v>
      </c>
      <c r="B19" s="7">
        <v>1</v>
      </c>
      <c r="S19" s="12">
        <f>Friction!C18</f>
        <v>62.588971529678105</v>
      </c>
    </row>
    <row r="20" spans="1:19" x14ac:dyDescent="0.25">
      <c r="A20" s="7">
        <v>30</v>
      </c>
      <c r="B20" s="7">
        <v>0</v>
      </c>
      <c r="S20" s="12">
        <f>Friction!C19</f>
        <v>66.851499074975337</v>
      </c>
    </row>
    <row r="21" spans="1:19" x14ac:dyDescent="0.25">
      <c r="A21" s="7">
        <v>32</v>
      </c>
      <c r="B21" s="7">
        <v>1</v>
      </c>
      <c r="S21" s="12">
        <f>Friction!C20</f>
        <v>58.957480441416422</v>
      </c>
    </row>
    <row r="22" spans="1:19" x14ac:dyDescent="0.25">
      <c r="A22" s="7">
        <v>35</v>
      </c>
      <c r="B22" s="7">
        <v>4</v>
      </c>
      <c r="S22" s="12">
        <f>Friction!C21</f>
        <v>22.283833024991772</v>
      </c>
    </row>
    <row r="23" spans="1:19" x14ac:dyDescent="0.25">
      <c r="A23" s="7">
        <v>37</v>
      </c>
      <c r="B23" s="7">
        <v>4</v>
      </c>
      <c r="S23" s="12">
        <f>Friction!C22</f>
        <v>22.283833024991772</v>
      </c>
    </row>
    <row r="24" spans="1:19" x14ac:dyDescent="0.25">
      <c r="A24" s="7">
        <v>38</v>
      </c>
      <c r="B24" s="7">
        <v>3</v>
      </c>
      <c r="S24" s="12">
        <f>Friction!C23</f>
        <v>32.377658743557809</v>
      </c>
    </row>
    <row r="25" spans="1:19" x14ac:dyDescent="0.25">
      <c r="A25" s="7">
        <v>39</v>
      </c>
      <c r="B25" s="7">
        <v>1.5</v>
      </c>
      <c r="S25" s="12">
        <f>Friction!C24</f>
        <v>43.3119861338307</v>
      </c>
    </row>
    <row r="26" spans="1:19" x14ac:dyDescent="0.25">
      <c r="A26" s="7">
        <v>40.5</v>
      </c>
      <c r="B26" s="7">
        <v>0</v>
      </c>
      <c r="S26" s="12">
        <f>Friction!C25</f>
        <v>51.995610391647489</v>
      </c>
    </row>
    <row r="27" spans="1:19" x14ac:dyDescent="0.25">
      <c r="A27" s="7">
        <v>42.5</v>
      </c>
      <c r="B27" s="7">
        <v>0.5</v>
      </c>
      <c r="S27" s="12">
        <f>Friction!C26</f>
        <v>46.978444905235911</v>
      </c>
    </row>
    <row r="28" spans="1:19" x14ac:dyDescent="0.25">
      <c r="A28" s="7">
        <v>44</v>
      </c>
      <c r="B28" s="7">
        <v>1.5</v>
      </c>
      <c r="S28" s="12">
        <f>Friction!C27</f>
        <v>34.840147203231751</v>
      </c>
    </row>
    <row r="29" spans="1:19" x14ac:dyDescent="0.25">
      <c r="A29" s="7">
        <v>46</v>
      </c>
      <c r="B29" s="7">
        <v>2.7</v>
      </c>
      <c r="S29" s="12">
        <f>Friction!C28</f>
        <v>4.6978444905235897</v>
      </c>
    </row>
    <row r="30" spans="1:19" x14ac:dyDescent="0.25">
      <c r="A30" s="7">
        <v>46</v>
      </c>
      <c r="B30" s="7">
        <v>2.7</v>
      </c>
      <c r="S30" s="12">
        <f>Friction!C29</f>
        <v>4.6978444905235897</v>
      </c>
    </row>
    <row r="31" spans="1:19" x14ac:dyDescent="0.25">
      <c r="A31" s="7">
        <v>46</v>
      </c>
      <c r="B31" s="7">
        <v>2.7</v>
      </c>
      <c r="S31" s="12">
        <f>Friction!C30</f>
        <v>4.6978444905235897</v>
      </c>
    </row>
    <row r="32" spans="1:19" x14ac:dyDescent="0.25">
      <c r="A32" s="7">
        <v>46</v>
      </c>
      <c r="B32" s="7">
        <v>2.7</v>
      </c>
      <c r="S32" s="12">
        <f>Friction!C31</f>
        <v>4.6978444905235897</v>
      </c>
    </row>
    <row r="33" spans="1:19" x14ac:dyDescent="0.25">
      <c r="A33" s="7">
        <v>46</v>
      </c>
      <c r="B33" s="7">
        <v>2.7</v>
      </c>
      <c r="S33" s="12">
        <f>Friction!C32</f>
        <v>4.6978444905235897</v>
      </c>
    </row>
    <row r="34" spans="1:19" x14ac:dyDescent="0.25">
      <c r="A34" s="7">
        <v>46</v>
      </c>
      <c r="B34" s="7">
        <v>2.7</v>
      </c>
      <c r="S34" s="12">
        <f>Friction!C33</f>
        <v>4.6978444905235897</v>
      </c>
    </row>
    <row r="35" spans="1:19" x14ac:dyDescent="0.25">
      <c r="A35" s="7">
        <v>46</v>
      </c>
      <c r="B35" s="7">
        <v>2.7</v>
      </c>
      <c r="S35" s="12">
        <f>Friction!C34</f>
        <v>4.6978444905235897</v>
      </c>
    </row>
    <row r="36" spans="1:19" x14ac:dyDescent="0.25">
      <c r="A36" s="7">
        <v>46</v>
      </c>
      <c r="B36" s="7">
        <v>2.7</v>
      </c>
      <c r="S36" s="12">
        <f>Friction!C35</f>
        <v>4.6978444905235897</v>
      </c>
    </row>
    <row r="37" spans="1:19" x14ac:dyDescent="0.25">
      <c r="A37" s="7">
        <v>46</v>
      </c>
      <c r="B37" s="7">
        <v>2.7</v>
      </c>
      <c r="S37" s="12">
        <f>Friction!C36</f>
        <v>4.6978444905235897</v>
      </c>
    </row>
    <row r="38" spans="1:19" x14ac:dyDescent="0.25">
      <c r="A38" s="7">
        <v>46</v>
      </c>
      <c r="B38" s="7">
        <v>2.7</v>
      </c>
      <c r="S38" s="12">
        <f>Friction!C37</f>
        <v>4.6978444905235897</v>
      </c>
    </row>
    <row r="39" spans="1:19" x14ac:dyDescent="0.25">
      <c r="A39" s="7">
        <v>46</v>
      </c>
      <c r="B39" s="7">
        <v>2.7</v>
      </c>
      <c r="S39" s="12">
        <f>Friction!C38</f>
        <v>4.6978444905235897</v>
      </c>
    </row>
    <row r="40" spans="1:19" x14ac:dyDescent="0.25">
      <c r="A40" s="7">
        <v>46</v>
      </c>
      <c r="B40" s="7">
        <v>2.7</v>
      </c>
      <c r="S40" s="12">
        <f>Friction!C39</f>
        <v>4.6978444905235897</v>
      </c>
    </row>
    <row r="41" spans="1:19" x14ac:dyDescent="0.25">
      <c r="A41" s="7">
        <v>46</v>
      </c>
      <c r="B41" s="7">
        <v>2.7</v>
      </c>
      <c r="S41" s="12">
        <f>Friction!C40</f>
        <v>4.6978444905235897</v>
      </c>
    </row>
    <row r="42" spans="1:19" x14ac:dyDescent="0.25">
      <c r="A42" s="7">
        <v>46</v>
      </c>
      <c r="B42" s="7">
        <v>2.7</v>
      </c>
      <c r="S42" s="12">
        <f>Friction!C41</f>
        <v>4.6978444905235897</v>
      </c>
    </row>
    <row r="43" spans="1:19" x14ac:dyDescent="0.25">
      <c r="A43" s="7">
        <v>46</v>
      </c>
      <c r="B43" s="7">
        <v>2.7</v>
      </c>
      <c r="S43" s="12">
        <f>Friction!C42</f>
        <v>4.6978444905235897</v>
      </c>
    </row>
    <row r="44" spans="1:19" x14ac:dyDescent="0.25">
      <c r="A44" s="7">
        <v>46</v>
      </c>
      <c r="B44" s="7">
        <v>2.7</v>
      </c>
      <c r="S44" s="12">
        <f>Friction!C43</f>
        <v>4.6978444905235897</v>
      </c>
    </row>
    <row r="45" spans="1:19" x14ac:dyDescent="0.25">
      <c r="A45" s="7">
        <v>46</v>
      </c>
      <c r="B45" s="7">
        <v>2.7</v>
      </c>
      <c r="S45" s="12">
        <f>Friction!C44</f>
        <v>4.6978444905235897</v>
      </c>
    </row>
  </sheetData>
  <mergeCells count="1">
    <mergeCell ref="A3:B3"/>
  </mergeCells>
  <printOptions horizontalCentered="1"/>
  <pageMargins left="0.45" right="0.45" top="0.75" bottom="0.5" header="0.3" footer="0.3"/>
  <pageSetup paperSize="170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C5" sqref="C5"/>
    </sheetView>
  </sheetViews>
  <sheetFormatPr defaultRowHeight="15" x14ac:dyDescent="0.25"/>
  <cols>
    <col min="3" max="4" width="14" customWidth="1"/>
    <col min="5" max="6" width="14.7109375" customWidth="1"/>
    <col min="7" max="7" width="5.28515625" customWidth="1"/>
    <col min="9" max="9" width="7.28515625" customWidth="1"/>
    <col min="10" max="10" width="6.7109375" customWidth="1"/>
  </cols>
  <sheetData>
    <row r="1" spans="1:10" ht="31.5" x14ac:dyDescent="0.6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1" customHeight="1" x14ac:dyDescent="0.4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t="str">
        <f>Path!A4</f>
        <v>x    [in]</v>
      </c>
      <c r="B3" t="str">
        <f>Path!B4</f>
        <v>y    [in]</v>
      </c>
      <c r="C3" t="str">
        <f>Path!S4</f>
        <v>v(x)  [in/s]</v>
      </c>
      <c r="D3" t="s">
        <v>14</v>
      </c>
      <c r="E3" t="s">
        <v>6</v>
      </c>
      <c r="F3" t="s">
        <v>7</v>
      </c>
      <c r="H3" s="6" t="s">
        <v>10</v>
      </c>
      <c r="I3">
        <f>Path!G2/1000</f>
        <v>4.0000000000000001E-3</v>
      </c>
      <c r="J3" t="s">
        <v>11</v>
      </c>
    </row>
    <row r="4" spans="1:10" x14ac:dyDescent="0.25">
      <c r="A4">
        <f>Path!A5</f>
        <v>0</v>
      </c>
      <c r="B4">
        <f>Path!B5</f>
        <v>14.5</v>
      </c>
      <c r="C4">
        <v>0</v>
      </c>
      <c r="D4">
        <f>(A5+A4)/2</f>
        <v>0.25</v>
      </c>
      <c r="E4">
        <f>2/7*ABS((B5-B4)/(A5-A4))</f>
        <v>1.7142857142857142</v>
      </c>
      <c r="F4">
        <f t="shared" ref="F4:F27" si="0">2/7*$I$3*$I$4*ABS(B5-B4)/SQRT((A5-A4)^2+(B5-B4)^2)</f>
        <v>1.1058885020335234E-2</v>
      </c>
      <c r="H4" s="6" t="s">
        <v>12</v>
      </c>
      <c r="I4">
        <v>9.81</v>
      </c>
      <c r="J4" t="s">
        <v>13</v>
      </c>
    </row>
    <row r="5" spans="1:10" x14ac:dyDescent="0.25">
      <c r="A5">
        <f>Path!A6</f>
        <v>0.5</v>
      </c>
      <c r="B5">
        <f>Path!B6</f>
        <v>11.5</v>
      </c>
      <c r="C5">
        <f>SQRT(C4^2-2*386.2205*(B5-B4)-4*386.2205*ABS(B5-B4)/7)</f>
        <v>40.684526718221932</v>
      </c>
      <c r="D5">
        <f t="shared" ref="D5:D35" si="1">(A6+A5)/2</f>
        <v>0.75</v>
      </c>
      <c r="E5">
        <f t="shared" ref="E5:E27" si="2">2/7*ABS((B6-B5)/(A6-A5))</f>
        <v>0.8571428571428571</v>
      </c>
      <c r="F5">
        <f t="shared" si="0"/>
        <v>1.0636095033000616E-2</v>
      </c>
    </row>
    <row r="6" spans="1:10" x14ac:dyDescent="0.25">
      <c r="A6">
        <f>Path!A7</f>
        <v>1</v>
      </c>
      <c r="B6">
        <f>Path!B7</f>
        <v>10</v>
      </c>
      <c r="C6">
        <f t="shared" ref="C6:C44" si="3">SQRT(C5^2-2*386.2205*(B6-B5)-4*386.2205*ABS(B6-B5)/7)</f>
        <v>49.828165443136392</v>
      </c>
      <c r="D6">
        <f t="shared" si="1"/>
        <v>1.5</v>
      </c>
      <c r="E6">
        <f t="shared" si="2"/>
        <v>0.71428571428571419</v>
      </c>
      <c r="F6">
        <f t="shared" si="0"/>
        <v>1.0409550100096449E-2</v>
      </c>
    </row>
    <row r="7" spans="1:10" x14ac:dyDescent="0.25">
      <c r="A7">
        <f>Path!A8</f>
        <v>2</v>
      </c>
      <c r="B7">
        <f>Path!B8</f>
        <v>7.5</v>
      </c>
      <c r="C7">
        <f t="shared" si="3"/>
        <v>62.146641099901771</v>
      </c>
      <c r="D7">
        <f t="shared" si="1"/>
        <v>3</v>
      </c>
      <c r="E7">
        <f t="shared" si="2"/>
        <v>0.5</v>
      </c>
      <c r="F7">
        <f t="shared" si="0"/>
        <v>9.7342459705610802E-3</v>
      </c>
    </row>
    <row r="8" spans="1:10" x14ac:dyDescent="0.25">
      <c r="A8">
        <f>Path!A9</f>
        <v>4</v>
      </c>
      <c r="B8">
        <f>Path!B9</f>
        <v>4</v>
      </c>
      <c r="C8">
        <f t="shared" si="3"/>
        <v>76.113779961318443</v>
      </c>
      <c r="D8">
        <f t="shared" si="1"/>
        <v>5.5</v>
      </c>
      <c r="E8">
        <f t="shared" si="2"/>
        <v>0.2857142857142857</v>
      </c>
      <c r="F8">
        <f t="shared" si="0"/>
        <v>7.9276771696457499E-3</v>
      </c>
    </row>
    <row r="9" spans="1:10" x14ac:dyDescent="0.25">
      <c r="A9">
        <f>Path!A10</f>
        <v>7</v>
      </c>
      <c r="B9">
        <f>Path!B10</f>
        <v>1</v>
      </c>
      <c r="C9">
        <f t="shared" si="3"/>
        <v>86.304914195460015</v>
      </c>
      <c r="D9">
        <f t="shared" si="1"/>
        <v>8.5</v>
      </c>
      <c r="E9">
        <f t="shared" si="2"/>
        <v>9.5238095238095233E-2</v>
      </c>
      <c r="F9">
        <f t="shared" si="0"/>
        <v>3.5453650110002051E-3</v>
      </c>
    </row>
    <row r="10" spans="1:10" x14ac:dyDescent="0.25">
      <c r="A10">
        <f>Path!A11</f>
        <v>10</v>
      </c>
      <c r="B10">
        <f>Path!B11</f>
        <v>0</v>
      </c>
      <c r="C10">
        <f t="shared" si="3"/>
        <v>89.444294316151243</v>
      </c>
      <c r="D10">
        <f t="shared" si="1"/>
        <v>11.5</v>
      </c>
      <c r="E10">
        <f t="shared" si="2"/>
        <v>9.5238095238095233E-2</v>
      </c>
      <c r="F10">
        <f t="shared" si="0"/>
        <v>3.5453650110002051E-3</v>
      </c>
    </row>
    <row r="11" spans="1:10" x14ac:dyDescent="0.25">
      <c r="A11">
        <f>Path!A12</f>
        <v>13</v>
      </c>
      <c r="B11">
        <f>Path!B12</f>
        <v>1</v>
      </c>
      <c r="C11">
        <f t="shared" si="3"/>
        <v>83.70868149208215</v>
      </c>
      <c r="D11">
        <f t="shared" si="1"/>
        <v>14.5</v>
      </c>
      <c r="E11">
        <f t="shared" si="2"/>
        <v>0.2857142857142857</v>
      </c>
      <c r="F11">
        <f t="shared" si="0"/>
        <v>7.9276771696457499E-3</v>
      </c>
    </row>
    <row r="12" spans="1:10" x14ac:dyDescent="0.25">
      <c r="A12">
        <f>Path!A13</f>
        <v>16</v>
      </c>
      <c r="B12">
        <f>Path!B13</f>
        <v>4</v>
      </c>
      <c r="C12">
        <f t="shared" si="3"/>
        <v>63.464384275186745</v>
      </c>
      <c r="D12">
        <f t="shared" si="1"/>
        <v>16.75</v>
      </c>
      <c r="E12">
        <f t="shared" si="2"/>
        <v>0.38095238095238093</v>
      </c>
      <c r="F12">
        <f t="shared" si="0"/>
        <v>8.9691428571428561E-3</v>
      </c>
    </row>
    <row r="13" spans="1:10" x14ac:dyDescent="0.25">
      <c r="A13">
        <f>Path!A14</f>
        <v>17.5</v>
      </c>
      <c r="B13">
        <f>Path!B14</f>
        <v>6</v>
      </c>
      <c r="C13">
        <f t="shared" si="3"/>
        <v>45.182421518613999</v>
      </c>
      <c r="D13">
        <f t="shared" si="1"/>
        <v>18.5</v>
      </c>
      <c r="E13">
        <f t="shared" si="2"/>
        <v>0.2857142857142857</v>
      </c>
      <c r="F13">
        <f t="shared" si="0"/>
        <v>7.9276771696457481E-3</v>
      </c>
    </row>
    <row r="14" spans="1:10" x14ac:dyDescent="0.25">
      <c r="A14">
        <f>Path!A15</f>
        <v>19.5</v>
      </c>
      <c r="B14">
        <f>Path!B15</f>
        <v>8</v>
      </c>
      <c r="C14">
        <f t="shared" si="3"/>
        <v>7.4279443416638591</v>
      </c>
      <c r="D14">
        <f t="shared" si="1"/>
        <v>20.75</v>
      </c>
      <c r="E14">
        <f t="shared" si="2"/>
        <v>0</v>
      </c>
      <c r="F14">
        <f t="shared" si="0"/>
        <v>0</v>
      </c>
    </row>
    <row r="15" spans="1:10" x14ac:dyDescent="0.25">
      <c r="A15">
        <f>Path!A16</f>
        <v>22</v>
      </c>
      <c r="B15">
        <f>Path!B16</f>
        <v>8</v>
      </c>
      <c r="C15">
        <f t="shared" si="3"/>
        <v>7.4279443416638591</v>
      </c>
      <c r="D15">
        <f t="shared" si="1"/>
        <v>23.25</v>
      </c>
      <c r="E15">
        <f t="shared" si="2"/>
        <v>0.3428571428571428</v>
      </c>
      <c r="F15">
        <f t="shared" si="0"/>
        <v>8.612858003257437E-3</v>
      </c>
    </row>
    <row r="16" spans="1:10" x14ac:dyDescent="0.25">
      <c r="A16">
        <f>Path!A17</f>
        <v>24.5</v>
      </c>
      <c r="B16">
        <f>Path!B17</f>
        <v>5</v>
      </c>
      <c r="C16">
        <f t="shared" si="3"/>
        <v>41.357043794601303</v>
      </c>
      <c r="D16">
        <f t="shared" si="1"/>
        <v>25.25</v>
      </c>
      <c r="E16">
        <f t="shared" si="2"/>
        <v>0.38095238095238093</v>
      </c>
      <c r="F16">
        <f t="shared" si="0"/>
        <v>8.9691428571428561E-3</v>
      </c>
    </row>
    <row r="17" spans="1:6" x14ac:dyDescent="0.25">
      <c r="A17">
        <f>Path!A18</f>
        <v>26</v>
      </c>
      <c r="B17">
        <f>Path!B18</f>
        <v>3</v>
      </c>
      <c r="C17">
        <f t="shared" si="3"/>
        <v>53.046132887192755</v>
      </c>
      <c r="D17">
        <f t="shared" si="1"/>
        <v>27</v>
      </c>
      <c r="E17">
        <f t="shared" si="2"/>
        <v>0.2857142857142857</v>
      </c>
      <c r="F17">
        <f t="shared" si="0"/>
        <v>7.9276771696457481E-3</v>
      </c>
    </row>
    <row r="18" spans="1:6" x14ac:dyDescent="0.25">
      <c r="A18">
        <f>Path!A19</f>
        <v>28</v>
      </c>
      <c r="B18">
        <f>Path!B19</f>
        <v>1</v>
      </c>
      <c r="C18">
        <f t="shared" si="3"/>
        <v>62.588971529678105</v>
      </c>
      <c r="D18">
        <f t="shared" si="1"/>
        <v>29</v>
      </c>
      <c r="E18">
        <f t="shared" si="2"/>
        <v>0.14285714285714285</v>
      </c>
      <c r="F18">
        <f t="shared" si="0"/>
        <v>5.0139032821195275E-3</v>
      </c>
    </row>
    <row r="19" spans="1:6" x14ac:dyDescent="0.25">
      <c r="A19">
        <f>Path!A20</f>
        <v>30</v>
      </c>
      <c r="B19">
        <f>Path!B20</f>
        <v>0</v>
      </c>
      <c r="C19">
        <f t="shared" si="3"/>
        <v>66.851499074975337</v>
      </c>
      <c r="D19">
        <f t="shared" si="1"/>
        <v>31</v>
      </c>
      <c r="E19">
        <f t="shared" si="2"/>
        <v>0.14285714285714285</v>
      </c>
      <c r="F19">
        <f t="shared" si="0"/>
        <v>5.0139032821195275E-3</v>
      </c>
    </row>
    <row r="20" spans="1:6" x14ac:dyDescent="0.25">
      <c r="A20">
        <f>Path!A21</f>
        <v>32</v>
      </c>
      <c r="B20">
        <f>Path!B21</f>
        <v>1</v>
      </c>
      <c r="C20">
        <f t="shared" si="3"/>
        <v>58.957480441416422</v>
      </c>
      <c r="D20">
        <f t="shared" si="1"/>
        <v>33.5</v>
      </c>
      <c r="E20">
        <f t="shared" si="2"/>
        <v>0.2857142857142857</v>
      </c>
      <c r="F20">
        <f t="shared" si="0"/>
        <v>7.9276771696457499E-3</v>
      </c>
    </row>
    <row r="21" spans="1:6" x14ac:dyDescent="0.25">
      <c r="A21">
        <f>Path!A22</f>
        <v>35</v>
      </c>
      <c r="B21">
        <f>Path!B22</f>
        <v>4</v>
      </c>
      <c r="C21">
        <f t="shared" si="3"/>
        <v>22.283833024991772</v>
      </c>
      <c r="D21">
        <f t="shared" si="1"/>
        <v>36</v>
      </c>
      <c r="E21">
        <f t="shared" si="2"/>
        <v>0</v>
      </c>
      <c r="F21">
        <f t="shared" si="0"/>
        <v>0</v>
      </c>
    </row>
    <row r="22" spans="1:6" x14ac:dyDescent="0.25">
      <c r="A22">
        <f>Path!A23</f>
        <v>37</v>
      </c>
      <c r="B22">
        <f>Path!B23</f>
        <v>4</v>
      </c>
      <c r="C22">
        <f t="shared" si="3"/>
        <v>22.283833024991772</v>
      </c>
      <c r="D22">
        <f t="shared" si="1"/>
        <v>37.5</v>
      </c>
      <c r="E22">
        <f t="shared" si="2"/>
        <v>0.2857142857142857</v>
      </c>
      <c r="F22">
        <f t="shared" si="0"/>
        <v>7.9276771696457481E-3</v>
      </c>
    </row>
    <row r="23" spans="1:6" x14ac:dyDescent="0.25">
      <c r="A23">
        <f>Path!A24</f>
        <v>38</v>
      </c>
      <c r="B23">
        <f>Path!B24</f>
        <v>3</v>
      </c>
      <c r="C23">
        <f t="shared" si="3"/>
        <v>32.377658743557809</v>
      </c>
      <c r="D23">
        <f t="shared" si="1"/>
        <v>38.5</v>
      </c>
      <c r="E23">
        <f t="shared" si="2"/>
        <v>0.42857142857142855</v>
      </c>
      <c r="F23">
        <f t="shared" si="0"/>
        <v>9.3284724428048527E-3</v>
      </c>
    </row>
    <row r="24" spans="1:6" x14ac:dyDescent="0.25">
      <c r="A24">
        <f>Path!A25</f>
        <v>39</v>
      </c>
      <c r="B24">
        <f>Path!B25</f>
        <v>1.5</v>
      </c>
      <c r="C24">
        <f t="shared" si="3"/>
        <v>43.3119861338307</v>
      </c>
      <c r="D24">
        <f t="shared" si="1"/>
        <v>39.75</v>
      </c>
      <c r="E24">
        <f t="shared" si="2"/>
        <v>0.2857142857142857</v>
      </c>
      <c r="F24">
        <f t="shared" si="0"/>
        <v>7.9276771696457499E-3</v>
      </c>
    </row>
    <row r="25" spans="1:6" x14ac:dyDescent="0.25">
      <c r="A25">
        <f>Path!A26</f>
        <v>40.5</v>
      </c>
      <c r="B25">
        <f>Path!B26</f>
        <v>0</v>
      </c>
      <c r="C25">
        <f t="shared" si="3"/>
        <v>51.995610391647489</v>
      </c>
      <c r="D25">
        <f t="shared" si="1"/>
        <v>41.5</v>
      </c>
      <c r="E25">
        <f t="shared" si="2"/>
        <v>7.1428571428571425E-2</v>
      </c>
      <c r="F25">
        <f t="shared" si="0"/>
        <v>2.7191708361216298E-3</v>
      </c>
    </row>
    <row r="26" spans="1:6" x14ac:dyDescent="0.25">
      <c r="A26">
        <f>Path!A27</f>
        <v>42.5</v>
      </c>
      <c r="B26">
        <f>Path!B27</f>
        <v>0.5</v>
      </c>
      <c r="C26">
        <f t="shared" si="3"/>
        <v>46.978444905235911</v>
      </c>
      <c r="D26">
        <f t="shared" si="1"/>
        <v>43.25</v>
      </c>
      <c r="E26">
        <f t="shared" si="2"/>
        <v>0.19047619047619047</v>
      </c>
      <c r="F26">
        <f t="shared" si="0"/>
        <v>6.2189816285365684E-3</v>
      </c>
    </row>
    <row r="27" spans="1:6" x14ac:dyDescent="0.25">
      <c r="A27">
        <f>Path!A28</f>
        <v>44</v>
      </c>
      <c r="B27">
        <f>Path!B28</f>
        <v>1.5</v>
      </c>
      <c r="C27">
        <f t="shared" si="3"/>
        <v>34.840147203231751</v>
      </c>
      <c r="D27">
        <f t="shared" si="1"/>
        <v>45</v>
      </c>
      <c r="E27">
        <f t="shared" si="2"/>
        <v>0.17142857142857146</v>
      </c>
      <c r="F27">
        <f t="shared" si="0"/>
        <v>5.7682324122788967E-3</v>
      </c>
    </row>
    <row r="28" spans="1:6" x14ac:dyDescent="0.25">
      <c r="A28">
        <f>Path!A29</f>
        <v>46</v>
      </c>
      <c r="B28">
        <f>Path!B29</f>
        <v>2.7</v>
      </c>
      <c r="C28">
        <f t="shared" si="3"/>
        <v>4.6978444905235897</v>
      </c>
      <c r="D28">
        <f t="shared" si="1"/>
        <v>46</v>
      </c>
      <c r="E28" t="e">
        <f t="shared" ref="E28:E35" si="4">2/7*ABS((B29-B28)/(A29-A28))</f>
        <v>#DIV/0!</v>
      </c>
      <c r="F28" t="e">
        <f t="shared" ref="F28:F35" si="5">2/7*$I$3*$I$4*ABS(B29-B28)/SQRT((A29-A28)^2+(B29-B28)^2)</f>
        <v>#DIV/0!</v>
      </c>
    </row>
    <row r="29" spans="1:6" x14ac:dyDescent="0.25">
      <c r="A29">
        <f>Path!A30</f>
        <v>46</v>
      </c>
      <c r="B29">
        <f>Path!B30</f>
        <v>2.7</v>
      </c>
      <c r="C29">
        <f t="shared" si="3"/>
        <v>4.6978444905235897</v>
      </c>
      <c r="D29">
        <f t="shared" si="1"/>
        <v>46</v>
      </c>
      <c r="E29" t="e">
        <f t="shared" si="4"/>
        <v>#DIV/0!</v>
      </c>
      <c r="F29" t="e">
        <f t="shared" si="5"/>
        <v>#DIV/0!</v>
      </c>
    </row>
    <row r="30" spans="1:6" x14ac:dyDescent="0.25">
      <c r="A30">
        <f>Path!A31</f>
        <v>46</v>
      </c>
      <c r="B30">
        <f>Path!B31</f>
        <v>2.7</v>
      </c>
      <c r="C30">
        <f t="shared" si="3"/>
        <v>4.6978444905235897</v>
      </c>
      <c r="D30">
        <f t="shared" si="1"/>
        <v>46</v>
      </c>
      <c r="E30" t="e">
        <f t="shared" si="4"/>
        <v>#DIV/0!</v>
      </c>
      <c r="F30" t="e">
        <f t="shared" si="5"/>
        <v>#DIV/0!</v>
      </c>
    </row>
    <row r="31" spans="1:6" x14ac:dyDescent="0.25">
      <c r="A31">
        <f>Path!A32</f>
        <v>46</v>
      </c>
      <c r="B31">
        <f>Path!B32</f>
        <v>2.7</v>
      </c>
      <c r="C31">
        <f t="shared" si="3"/>
        <v>4.6978444905235897</v>
      </c>
      <c r="D31">
        <f t="shared" si="1"/>
        <v>46</v>
      </c>
      <c r="E31" t="e">
        <f t="shared" si="4"/>
        <v>#DIV/0!</v>
      </c>
      <c r="F31" t="e">
        <f t="shared" si="5"/>
        <v>#DIV/0!</v>
      </c>
    </row>
    <row r="32" spans="1:6" x14ac:dyDescent="0.25">
      <c r="A32">
        <f>Path!A33</f>
        <v>46</v>
      </c>
      <c r="B32">
        <f>Path!B33</f>
        <v>2.7</v>
      </c>
      <c r="C32">
        <f t="shared" si="3"/>
        <v>4.6978444905235897</v>
      </c>
      <c r="D32">
        <f t="shared" si="1"/>
        <v>46</v>
      </c>
      <c r="E32" t="e">
        <f t="shared" si="4"/>
        <v>#DIV/0!</v>
      </c>
      <c r="F32" t="e">
        <f t="shared" si="5"/>
        <v>#DIV/0!</v>
      </c>
    </row>
    <row r="33" spans="1:6" x14ac:dyDescent="0.25">
      <c r="A33">
        <f>Path!A34</f>
        <v>46</v>
      </c>
      <c r="B33">
        <f>Path!B34</f>
        <v>2.7</v>
      </c>
      <c r="C33">
        <f t="shared" si="3"/>
        <v>4.6978444905235897</v>
      </c>
      <c r="D33">
        <f t="shared" si="1"/>
        <v>46</v>
      </c>
      <c r="E33" t="e">
        <f t="shared" si="4"/>
        <v>#DIV/0!</v>
      </c>
      <c r="F33" t="e">
        <f t="shared" si="5"/>
        <v>#DIV/0!</v>
      </c>
    </row>
    <row r="34" spans="1:6" x14ac:dyDescent="0.25">
      <c r="A34">
        <f>Path!A35</f>
        <v>46</v>
      </c>
      <c r="B34">
        <f>Path!B35</f>
        <v>2.7</v>
      </c>
      <c r="C34">
        <f t="shared" si="3"/>
        <v>4.6978444905235897</v>
      </c>
      <c r="D34">
        <f t="shared" si="1"/>
        <v>46</v>
      </c>
      <c r="E34" t="e">
        <f t="shared" si="4"/>
        <v>#DIV/0!</v>
      </c>
      <c r="F34" t="e">
        <f t="shared" si="5"/>
        <v>#DIV/0!</v>
      </c>
    </row>
    <row r="35" spans="1:6" x14ac:dyDescent="0.25">
      <c r="A35">
        <f>Path!A36</f>
        <v>46</v>
      </c>
      <c r="B35">
        <f>Path!B36</f>
        <v>2.7</v>
      </c>
      <c r="C35">
        <f t="shared" si="3"/>
        <v>4.6978444905235897</v>
      </c>
      <c r="D35">
        <f t="shared" si="1"/>
        <v>46</v>
      </c>
      <c r="E35" t="e">
        <f t="shared" si="4"/>
        <v>#DIV/0!</v>
      </c>
      <c r="F35" t="e">
        <f t="shared" si="5"/>
        <v>#DIV/0!</v>
      </c>
    </row>
    <row r="36" spans="1:6" x14ac:dyDescent="0.25">
      <c r="A36">
        <f>Path!A37</f>
        <v>46</v>
      </c>
      <c r="B36">
        <f>Path!B37</f>
        <v>2.7</v>
      </c>
      <c r="C36">
        <f t="shared" si="3"/>
        <v>4.6978444905235897</v>
      </c>
      <c r="D36">
        <f t="shared" ref="D36:D43" si="6">(A37+A36)/2</f>
        <v>46</v>
      </c>
      <c r="E36" t="e">
        <f t="shared" ref="E36:E43" si="7">2/7*ABS((B37-B36)/(A37-A36))</f>
        <v>#DIV/0!</v>
      </c>
      <c r="F36" t="e">
        <f t="shared" ref="F36:F43" si="8">2/7*$I$3*$I$4*ABS(B37-B36)/SQRT((A37-A36)^2+(B37-B36)^2)</f>
        <v>#DIV/0!</v>
      </c>
    </row>
    <row r="37" spans="1:6" x14ac:dyDescent="0.25">
      <c r="A37">
        <f>Path!A38</f>
        <v>46</v>
      </c>
      <c r="B37">
        <f>Path!B38</f>
        <v>2.7</v>
      </c>
      <c r="C37">
        <f t="shared" si="3"/>
        <v>4.6978444905235897</v>
      </c>
      <c r="D37">
        <f t="shared" si="6"/>
        <v>46</v>
      </c>
      <c r="E37" t="e">
        <f t="shared" si="7"/>
        <v>#DIV/0!</v>
      </c>
      <c r="F37" t="e">
        <f t="shared" si="8"/>
        <v>#DIV/0!</v>
      </c>
    </row>
    <row r="38" spans="1:6" x14ac:dyDescent="0.25">
      <c r="A38">
        <f>Path!A39</f>
        <v>46</v>
      </c>
      <c r="B38">
        <f>Path!B39</f>
        <v>2.7</v>
      </c>
      <c r="C38">
        <f t="shared" si="3"/>
        <v>4.6978444905235897</v>
      </c>
      <c r="D38">
        <f t="shared" si="6"/>
        <v>46</v>
      </c>
      <c r="E38" t="e">
        <f t="shared" si="7"/>
        <v>#DIV/0!</v>
      </c>
      <c r="F38" t="e">
        <f t="shared" si="8"/>
        <v>#DIV/0!</v>
      </c>
    </row>
    <row r="39" spans="1:6" x14ac:dyDescent="0.25">
      <c r="A39">
        <f>Path!A40</f>
        <v>46</v>
      </c>
      <c r="B39">
        <f>Path!B40</f>
        <v>2.7</v>
      </c>
      <c r="C39">
        <f t="shared" si="3"/>
        <v>4.6978444905235897</v>
      </c>
      <c r="D39">
        <f t="shared" si="6"/>
        <v>46</v>
      </c>
      <c r="E39" t="e">
        <f t="shared" si="7"/>
        <v>#DIV/0!</v>
      </c>
      <c r="F39" t="e">
        <f t="shared" si="8"/>
        <v>#DIV/0!</v>
      </c>
    </row>
    <row r="40" spans="1:6" x14ac:dyDescent="0.25">
      <c r="A40">
        <f>Path!A41</f>
        <v>46</v>
      </c>
      <c r="B40">
        <f>Path!B41</f>
        <v>2.7</v>
      </c>
      <c r="C40">
        <f t="shared" si="3"/>
        <v>4.6978444905235897</v>
      </c>
      <c r="D40">
        <f t="shared" si="6"/>
        <v>46</v>
      </c>
      <c r="E40" t="e">
        <f t="shared" si="7"/>
        <v>#DIV/0!</v>
      </c>
      <c r="F40" t="e">
        <f t="shared" si="8"/>
        <v>#DIV/0!</v>
      </c>
    </row>
    <row r="41" spans="1:6" x14ac:dyDescent="0.25">
      <c r="A41">
        <f>Path!A42</f>
        <v>46</v>
      </c>
      <c r="B41">
        <f>Path!B42</f>
        <v>2.7</v>
      </c>
      <c r="C41">
        <f t="shared" si="3"/>
        <v>4.6978444905235897</v>
      </c>
      <c r="D41">
        <f t="shared" si="6"/>
        <v>46</v>
      </c>
      <c r="E41" t="e">
        <f t="shared" si="7"/>
        <v>#DIV/0!</v>
      </c>
      <c r="F41" t="e">
        <f t="shared" si="8"/>
        <v>#DIV/0!</v>
      </c>
    </row>
    <row r="42" spans="1:6" x14ac:dyDescent="0.25">
      <c r="A42">
        <f>Path!A43</f>
        <v>46</v>
      </c>
      <c r="B42">
        <f>Path!B43</f>
        <v>2.7</v>
      </c>
      <c r="C42">
        <f t="shared" si="3"/>
        <v>4.6978444905235897</v>
      </c>
      <c r="D42">
        <f t="shared" si="6"/>
        <v>46</v>
      </c>
      <c r="E42" t="e">
        <f t="shared" si="7"/>
        <v>#DIV/0!</v>
      </c>
      <c r="F42" t="e">
        <f t="shared" si="8"/>
        <v>#DIV/0!</v>
      </c>
    </row>
    <row r="43" spans="1:6" x14ac:dyDescent="0.25">
      <c r="A43">
        <f>Path!A44</f>
        <v>46</v>
      </c>
      <c r="B43">
        <f>Path!B44</f>
        <v>2.7</v>
      </c>
      <c r="C43">
        <f t="shared" si="3"/>
        <v>4.6978444905235897</v>
      </c>
      <c r="D43">
        <f t="shared" si="6"/>
        <v>46</v>
      </c>
      <c r="E43" t="e">
        <f t="shared" si="7"/>
        <v>#DIV/0!</v>
      </c>
      <c r="F43" t="e">
        <f t="shared" si="8"/>
        <v>#DIV/0!</v>
      </c>
    </row>
    <row r="44" spans="1:6" x14ac:dyDescent="0.25">
      <c r="A44">
        <f>Path!A45</f>
        <v>46</v>
      </c>
      <c r="B44">
        <f>Path!B45</f>
        <v>2.7</v>
      </c>
      <c r="C44">
        <f t="shared" si="3"/>
        <v>4.6978444905235897</v>
      </c>
    </row>
  </sheetData>
  <mergeCells count="2">
    <mergeCell ref="A1:J1"/>
    <mergeCell ref="A2:J2"/>
  </mergeCells>
  <printOptions horizontalCentered="1" verticalCentered="1"/>
  <pageMargins left="0.7" right="0.7" top="0.75" bottom="0.75" header="0.3" footer="0.3"/>
  <pageSetup paperSize="170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Path</vt:lpstr>
      <vt:lpstr>Friction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MigueL</cp:lastModifiedBy>
  <cp:lastPrinted>2017-03-20T12:31:58Z</cp:lastPrinted>
  <dcterms:created xsi:type="dcterms:W3CDTF">2017-03-08T18:26:09Z</dcterms:created>
  <dcterms:modified xsi:type="dcterms:W3CDTF">2017-04-02T23:09:31Z</dcterms:modified>
</cp:coreProperties>
</file>